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lote 2" sheetId="4" r:id="rId1"/>
  </sheets>
  <calcPr calcId="124519"/>
</workbook>
</file>

<file path=xl/calcChain.xml><?xml version="1.0" encoding="utf-8"?>
<calcChain xmlns="http://schemas.openxmlformats.org/spreadsheetml/2006/main">
  <c r="D7" i="4"/>
  <c r="D6"/>
  <c r="F6" s="1"/>
  <c r="E84"/>
  <c r="E83"/>
  <c r="E81"/>
  <c r="E90"/>
  <c r="E89"/>
  <c r="E88"/>
  <c r="E87"/>
  <c r="E86"/>
  <c r="E85"/>
  <c r="E82"/>
  <c r="E70"/>
  <c r="E69"/>
  <c r="E68"/>
  <c r="E67"/>
  <c r="E66"/>
  <c r="E65"/>
  <c r="E64"/>
  <c r="E63"/>
  <c r="B103"/>
  <c r="E80" l="1"/>
  <c r="E79"/>
  <c r="E78"/>
  <c r="E77"/>
  <c r="E91" l="1"/>
  <c r="E92" s="1"/>
  <c r="B126" l="1"/>
  <c r="E62"/>
  <c r="E61"/>
  <c r="E60"/>
  <c r="E59"/>
  <c r="E58"/>
  <c r="E57"/>
  <c r="F7"/>
  <c r="E71" l="1"/>
  <c r="E72" s="1"/>
  <c r="D8"/>
  <c r="F8" s="1"/>
  <c r="B22"/>
  <c r="B118"/>
  <c r="F9" l="1"/>
  <c r="B123" s="1"/>
  <c r="B125"/>
  <c r="C94"/>
  <c r="B43"/>
  <c r="B44" s="1"/>
  <c r="B48" s="1"/>
  <c r="C48" l="1"/>
  <c r="B124" s="1"/>
  <c r="C21"/>
  <c r="C44"/>
  <c r="C14"/>
  <c r="C15"/>
  <c r="C16"/>
  <c r="C17"/>
  <c r="C18"/>
  <c r="C19"/>
  <c r="C20"/>
  <c r="C22"/>
  <c r="C25"/>
  <c r="C26"/>
  <c r="C27"/>
  <c r="C28"/>
  <c r="C29"/>
  <c r="C30"/>
  <c r="C31"/>
  <c r="C32"/>
  <c r="C33"/>
  <c r="C34"/>
  <c r="C37"/>
  <c r="C38"/>
  <c r="C39"/>
  <c r="C43"/>
  <c r="C96"/>
  <c r="C51"/>
  <c r="C102" l="1"/>
  <c r="C101"/>
  <c r="C52"/>
  <c r="C40"/>
  <c r="C103" l="1"/>
  <c r="B127" s="1"/>
  <c r="C106" l="1"/>
  <c r="C108" s="1"/>
  <c r="C115" s="1"/>
  <c r="C117" l="1"/>
  <c r="C113"/>
  <c r="C116"/>
  <c r="C118"/>
  <c r="B128" s="1"/>
  <c r="B129" s="1"/>
  <c r="C114"/>
  <c r="A132" l="1"/>
  <c r="C132" l="1"/>
</calcChain>
</file>

<file path=xl/comments1.xml><?xml version="1.0" encoding="utf-8"?>
<comments xmlns="http://schemas.openxmlformats.org/spreadsheetml/2006/main">
  <authors>
    <author>Win7</author>
  </authors>
  <commentList>
    <comment ref="A5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<sst xmlns="http://schemas.openxmlformats.org/spreadsheetml/2006/main" count="201" uniqueCount="146">
  <si>
    <t>REMUNERAÇÃO</t>
  </si>
  <si>
    <t>%</t>
  </si>
  <si>
    <t>VALOR</t>
  </si>
  <si>
    <t>TOTAL DA REMUNERAÇÃO</t>
  </si>
  <si>
    <t>Grupo A</t>
  </si>
  <si>
    <t>OBSERVAÇÕES FUNDAMENTO LEGAL /MEMÓRIA DE CÁLCULO</t>
  </si>
  <si>
    <t>INSS</t>
  </si>
  <si>
    <t xml:space="preserve">Fundamento Legal: art. 22,  inciso I, da Lei 8.212/91. </t>
  </si>
  <si>
    <t>Seguro Acidente de Trabalho</t>
  </si>
  <si>
    <t>Fundamento Legal: Art. 22, inciso II,  da Lei 8.212/91 e Decreto nº 6.042/07 anexo V</t>
  </si>
  <si>
    <t>FGTS</t>
  </si>
  <si>
    <t>Fundamento Legal: Art. 15 da Lei. 8036/90 e art 7º, inciso III, da CF/88.</t>
  </si>
  <si>
    <t>TOTAL DO GRUPO A</t>
  </si>
  <si>
    <t>Grupo B</t>
  </si>
  <si>
    <t>Férias</t>
  </si>
  <si>
    <t xml:space="preserve">A Constituição Federal no Art. 7º inciso XVII, dispõe que é direito do trabalhador o "gozo de férias anuais remuneradas com, pelo menos, um terço a mais do que o salário normal". </t>
  </si>
  <si>
    <t>13º Salário</t>
  </si>
  <si>
    <t>A constituição Federal no Art.  7º inciso XIII, prevê o décimo terceiro salário com base na remuneração integral</t>
  </si>
  <si>
    <t>Aviso Prévio Trabalhado</t>
  </si>
  <si>
    <t xml:space="preserve">O art. 487 da CLT e o art. 7º, inciso XXI, da Constituição Federal de 1988, prevêem o aviso prévio de, no mínimo 30 dias. O aviso permite ao empregado ausentar-se duas horas diárias durante o mês, ou sete dias consecutivos, de acordo com o art. 488, parágrafo único. </t>
  </si>
  <si>
    <t>Auxilio Doença</t>
  </si>
  <si>
    <t>Este benefício está previsto no art.476 da CLT e de acordo com estudos da FGV, em média, são 5 (cinco) as faltas justificadas por ano</t>
  </si>
  <si>
    <t>Faltas Legais</t>
  </si>
  <si>
    <t xml:space="preserve">O art. 473 da CLT elenca as motivações de faltas de empregados ao serviço sem que haja prejuízo do salário correspondente. São eles: por morte do cônjuge, ascendente ou descendente 2 dias; registro de nascimento de filho 1 dia; casamento 3 dias; doação de sangue 1 dia; alistamento eleitoral 2 dias; exigência do serviço militar 1 dia. No total, são 10 dias. Pelo estudo da FGV é considerada 1 (uma) falta anual por empregado. </t>
  </si>
  <si>
    <t>Acidente de Trabalho</t>
  </si>
  <si>
    <t xml:space="preserve">Acidente de Trabalho: a empresa assume os 15 (quinze) primeiros dias de afastamento, de acordo com a legislação em vigor. O índice de ocorrência, segundo dados da Fundação Getúlio Vargas, é de 8% em média. </t>
  </si>
  <si>
    <t>Licença Maternidade</t>
  </si>
  <si>
    <t xml:space="preserve">A licença maternidade esta prevista na Constituição, art.7º inciso XVIII, com duração de 120 dias. Considerando estatísticas do IBGE que trazem os seguintes dados: taxa média de fecundidade - homens e mulheres (2%); proporção 60% de mulheres empregadas e que 55% da População Economicamente Ativa (PEA) dessa mão de obra está em idade de procriação.  </t>
  </si>
  <si>
    <t>Licença Paternidade</t>
  </si>
  <si>
    <t>No que diz respeito à licença paternidade, considerando-se que o homem tem direito a 5 (cinco) dias de licença, e que 100% deles estão em idade de procriação, e em média 40% estão empregados.</t>
  </si>
  <si>
    <t>TOTAL DO GRUPO B</t>
  </si>
  <si>
    <t>Somatório de todos os Encargos Sociais do Grupo B</t>
  </si>
  <si>
    <t>Grupo C</t>
  </si>
  <si>
    <t>Demissão sem Justa Causa (Ind Compensatória)</t>
  </si>
  <si>
    <t>Fundamento Legal: art. 487 da CLT e art. 10 das disposições constitucionais transitórias (ADCT) da CF/88</t>
  </si>
  <si>
    <t>Indenização Adicional</t>
  </si>
  <si>
    <t xml:space="preserve">Fundamento Legal: art. 18, § 1º, da Lei 8.036/90. </t>
  </si>
  <si>
    <t>Aviso Prévio Indenizado</t>
  </si>
  <si>
    <t>Fundamento Legal: art. 487 da CLT e inciso XXI do art. 7º da CF/88.</t>
  </si>
  <si>
    <t>TOTAL DO GRUPO C</t>
  </si>
  <si>
    <t>Somatório de todos os Encargos Sociais do Grupo C</t>
  </si>
  <si>
    <t>Grupo D</t>
  </si>
  <si>
    <t xml:space="preserve">Incidência dos encargos do Grupo A X os itens do Grupo B               </t>
  </si>
  <si>
    <t>Somatório % do Grupo A X Somatório do % do Grupo B</t>
  </si>
  <si>
    <t>TOTAL DO GRUPO D</t>
  </si>
  <si>
    <t xml:space="preserve">VALOR TOTAL DA MÃO DE OBRA </t>
  </si>
  <si>
    <t>Total das Despesas Administrativas</t>
  </si>
  <si>
    <t>ISS</t>
  </si>
  <si>
    <t xml:space="preserve">O licitante deve indicar a alíquota de acordo com o regime de tributação. </t>
  </si>
  <si>
    <t>PIS</t>
  </si>
  <si>
    <t>O licitante deve indicar a alíquota de acordo com o regime de tributação.</t>
  </si>
  <si>
    <t>Indicar a legislação e o memorial de cálculo.</t>
  </si>
  <si>
    <t>Somatório em % e em valores.</t>
  </si>
  <si>
    <t xml:space="preserve">Indicar qual a base de cálculo incidente em cada tributo. </t>
  </si>
  <si>
    <t>CUSTO TOTAL</t>
  </si>
  <si>
    <t>VALOR  MENSAL</t>
  </si>
  <si>
    <t>NUMERO DE MESES</t>
  </si>
  <si>
    <t>VALOR CONTRATUAL</t>
  </si>
  <si>
    <t>VALOR UNIT MENSAL</t>
  </si>
  <si>
    <t>VALOR TOTAL MENSAL</t>
  </si>
  <si>
    <t>1- MÃO DE OBRA</t>
  </si>
  <si>
    <t>2- ENCARGOS SOCIAIS</t>
  </si>
  <si>
    <t>TOTAL TAXAS DE ADMINISTRAÇÃO</t>
  </si>
  <si>
    <t>SUBTOTAL</t>
  </si>
  <si>
    <t>IRPJ</t>
  </si>
  <si>
    <t>CSLL</t>
  </si>
  <si>
    <t>TRIBUTOS</t>
  </si>
  <si>
    <t>Total dos Tributos:</t>
  </si>
  <si>
    <t>CUSTO TOTAL MENSAL</t>
  </si>
  <si>
    <t>SOMATÓRIO ITEM 2 - GRUPOS A/B/C e D</t>
  </si>
  <si>
    <t>TOTAL DOS ITENS  2-ENCARGOS 3-TXA ADM</t>
  </si>
  <si>
    <t>% SOBRE ITEM 1 E 2</t>
  </si>
  <si>
    <t>BASE CÁLCULO-TOTAL ITEM 1-MÃO DE OBRA</t>
  </si>
  <si>
    <t>Subtotal Item1-Mão de Obra</t>
  </si>
  <si>
    <t>Hora Extra a 50% (duas primeiras horas extras diárias)</t>
  </si>
  <si>
    <t>Hora Extra a 100% (demais horas extras)</t>
  </si>
  <si>
    <t>VALOR PARA CALCULO TRIBUTOS</t>
  </si>
  <si>
    <t>QUANTIDADE /MÊS</t>
  </si>
  <si>
    <t>SOMATÓRIO E % DOS GRUPOS "A", "B", "C" E "D"</t>
  </si>
  <si>
    <t>ENCARGOS + TAXA DE ADMINISTRAÇÃO</t>
  </si>
  <si>
    <t xml:space="preserve">Legislação correspondente a Fernandes Pinheiro </t>
  </si>
  <si>
    <t>SEBRAE</t>
  </si>
  <si>
    <t>Vale Refeição</t>
  </si>
  <si>
    <t>FGTS/ Provisão de Multa para rescisão</t>
  </si>
  <si>
    <t>UNIFORME</t>
  </si>
  <si>
    <t>EPI'S</t>
  </si>
  <si>
    <t>FGTS s 13º E FÉRIAS</t>
  </si>
  <si>
    <t>SIMPLES NACIONAL</t>
  </si>
  <si>
    <t xml:space="preserve"> </t>
  </si>
  <si>
    <t>LUCRATIVIDADE</t>
  </si>
  <si>
    <t>Despesas Administrativas</t>
  </si>
  <si>
    <t>SOMATORIO BASE ITEM 1 E 2</t>
  </si>
  <si>
    <t>DESCRITIVO</t>
  </si>
  <si>
    <t>UNIDADES</t>
  </si>
  <si>
    <t>PREÇO UNITÁRIO</t>
  </si>
  <si>
    <t>VALOR TOTAL</t>
  </si>
  <si>
    <t>Unidade</t>
  </si>
  <si>
    <t>QUANT./ANO</t>
  </si>
  <si>
    <t>VALOR TOTAL ANO</t>
  </si>
  <si>
    <t>VALOR MÊS</t>
  </si>
  <si>
    <t xml:space="preserve">ADICIONAL INSALUBRE / </t>
  </si>
  <si>
    <t>5. TRIBUTOS</t>
  </si>
  <si>
    <t>Subtotal Item 2-Encargos</t>
  </si>
  <si>
    <t>Convenção coletiva 2018/2019</t>
  </si>
  <si>
    <t xml:space="preserve">3- MATERIAIS </t>
  </si>
  <si>
    <t>4- EQUIPAMENTOS</t>
  </si>
  <si>
    <t>5- TAXA DE ADMINISTRAÇÃO E LUCRATIVIDADE</t>
  </si>
  <si>
    <t>Balde plástico, com alça de arame galvanizado, capacidade 10 e 20 lt, cor preta.</t>
  </si>
  <si>
    <t>SOMÁTORIO PARA DESPESAS COM MATERIAIS E QUIPAMENTOS</t>
  </si>
  <si>
    <t>SOMATÓRIO DOS ITENS 1, 2, 3 E 4</t>
  </si>
  <si>
    <t>Subtotal Item 3- Materiais</t>
  </si>
  <si>
    <t>Subtotal Item 4 -Equipamentos</t>
  </si>
  <si>
    <t>Subtotal Item 5 - Taxa de Adminsitração</t>
  </si>
  <si>
    <t>Subtotal Item 6 - Tributos</t>
  </si>
  <si>
    <t>Desentupidor de pia, cabo de madeira, plastificado, 11x16 cm</t>
  </si>
  <si>
    <t>Desentupidor de vaso sanitário, cabo madeira plastificado, 14cm x 70cm</t>
  </si>
  <si>
    <t xml:space="preserve">Pá coletora de lixo com tampa e cabo. </t>
  </si>
  <si>
    <t>Pulverizador manual de plástico. Capacidade mínima 500ml.</t>
  </si>
  <si>
    <t>Vasculhador de Teto.</t>
  </si>
  <si>
    <t xml:space="preserve">Vassoura com cerdas de piaçava largura aprox 30 cm. </t>
  </si>
  <si>
    <t>Vassoura de pêlo com cerdas sintéticas, larg aprox 30 cm.</t>
  </si>
  <si>
    <t>Vassoura de pêlo com cerdas sintéticas, larg aprox 60 cm.</t>
  </si>
  <si>
    <t>Vassoura para grama e jardim</t>
  </si>
  <si>
    <t>Escova arrendondada para limpeza de vaso sanitário.</t>
  </si>
  <si>
    <t>Vassoura tipo gari para uso externo.</t>
  </si>
  <si>
    <t>Carro aplicado de cera</t>
  </si>
  <si>
    <t>Aspirador de pó/água tipo industrial.</t>
  </si>
  <si>
    <t>Conjunto balde espremedor plástico 24 lt.</t>
  </si>
  <si>
    <t>Carro de mop úmido.</t>
  </si>
  <si>
    <t>Carro funcional para limpeza, completo.</t>
  </si>
  <si>
    <t>Conjunto carrinho de mão.</t>
  </si>
  <si>
    <t>Enceradeira polidora UHS ultra high Speed, com rotação mínima de 1870 RPM e acessórios.</t>
  </si>
  <si>
    <t>Enceradeira tipo industrial, 510mm e acessórios.</t>
  </si>
  <si>
    <t>Escada tipo cavalete com 7 degraus.</t>
  </si>
  <si>
    <t>Kit limpa vidro.</t>
  </si>
  <si>
    <t>Máquina de lavar a jato de alta pressão.</t>
  </si>
  <si>
    <t>Mop pó de 100cm completo.</t>
  </si>
  <si>
    <t>Mop pó de 40cm completo.</t>
  </si>
  <si>
    <t>Placa sinalizada piso molhado</t>
  </si>
  <si>
    <t>Magueira hidráulica, diâmetro 3/4 pol. PVC, cristal, tipo trançada, espessura parede 2,4. 20mt</t>
  </si>
  <si>
    <t>Rodo de borracha, largura aprox 30cm.</t>
  </si>
  <si>
    <t>Camisas, calças, luvas, botas, máscara;</t>
  </si>
  <si>
    <t>PLANILHA DE CUSTOS</t>
  </si>
  <si>
    <t>Auxiliar De Serviços Gerais com insalubridade</t>
  </si>
  <si>
    <t>Auxiliar De Serviços Gerais sem insalubridade</t>
  </si>
  <si>
    <t>Encarregado com insalubridade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</si>
</sst>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2" fillId="3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right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" applyFon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 vertical="top" wrapText="1"/>
    </xf>
    <xf numFmtId="44" fontId="2" fillId="0" borderId="0" xfId="0" applyNumberFormat="1" applyFont="1" applyBorder="1" applyAlignment="1">
      <alignment vertical="top" wrapText="1"/>
    </xf>
    <xf numFmtId="44" fontId="1" fillId="0" borderId="17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90" zoomScaleNormal="90" workbookViewId="0">
      <selection activeCell="F92" sqref="F92"/>
    </sheetView>
  </sheetViews>
  <sheetFormatPr defaultRowHeight="12.75"/>
  <cols>
    <col min="1" max="1" width="52.7109375" style="2" customWidth="1"/>
    <col min="2" max="2" width="20.28515625" style="2" customWidth="1"/>
    <col min="3" max="3" width="14.42578125" style="5" customWidth="1"/>
    <col min="4" max="4" width="19.5703125" style="2" customWidth="1"/>
    <col min="5" max="5" width="16.140625" style="2" bestFit="1" customWidth="1"/>
    <col min="6" max="6" width="15.28515625" style="2" customWidth="1"/>
    <col min="7" max="7" width="13.28515625" style="2" customWidth="1"/>
    <col min="8" max="16384" width="9.140625" style="2"/>
  </cols>
  <sheetData>
    <row r="1" spans="1:7" ht="12.75" customHeight="1" thickBot="1">
      <c r="A1" s="120" t="s">
        <v>142</v>
      </c>
      <c r="B1" s="121"/>
      <c r="C1" s="121"/>
      <c r="D1" s="121"/>
      <c r="E1" s="121"/>
      <c r="F1" s="121"/>
      <c r="G1" s="122"/>
    </row>
    <row r="2" spans="1:7" ht="12.75" customHeight="1">
      <c r="A2" s="60"/>
      <c r="B2" s="60"/>
      <c r="C2" s="60"/>
      <c r="D2" s="60"/>
      <c r="E2" s="60"/>
      <c r="F2" s="60"/>
      <c r="G2" s="60"/>
    </row>
    <row r="3" spans="1:7" s="1" customFormat="1">
      <c r="A3" s="124" t="s">
        <v>60</v>
      </c>
      <c r="B3" s="124"/>
      <c r="C3" s="124"/>
      <c r="D3" s="124"/>
      <c r="E3" s="124"/>
      <c r="F3" s="124"/>
      <c r="G3" s="124"/>
    </row>
    <row r="5" spans="1:7" ht="25.5">
      <c r="A5" s="16" t="s">
        <v>0</v>
      </c>
      <c r="B5" s="16" t="s">
        <v>58</v>
      </c>
      <c r="C5" s="45" t="s">
        <v>100</v>
      </c>
      <c r="D5" s="16" t="s">
        <v>59</v>
      </c>
      <c r="E5" s="16" t="s">
        <v>77</v>
      </c>
      <c r="F5" s="16" t="s">
        <v>59</v>
      </c>
    </row>
    <row r="6" spans="1:7">
      <c r="A6" s="70" t="s">
        <v>143</v>
      </c>
      <c r="B6" s="20">
        <v>0</v>
      </c>
      <c r="C6" s="20">
        <v>0</v>
      </c>
      <c r="D6" s="20">
        <f>SUM(B6:C6)</f>
        <v>0</v>
      </c>
      <c r="E6" s="19">
        <v>4</v>
      </c>
      <c r="F6" s="20">
        <f>D6*E6</f>
        <v>0</v>
      </c>
    </row>
    <row r="7" spans="1:7">
      <c r="A7" s="70" t="s">
        <v>144</v>
      </c>
      <c r="B7" s="20">
        <v>0</v>
      </c>
      <c r="C7" s="20">
        <v>0</v>
      </c>
      <c r="D7" s="20">
        <f>B7</f>
        <v>0</v>
      </c>
      <c r="E7" s="19">
        <v>1</v>
      </c>
      <c r="F7" s="20">
        <f>D7*E7</f>
        <v>0</v>
      </c>
    </row>
    <row r="8" spans="1:7" s="1" customFormat="1">
      <c r="A8" s="70" t="s">
        <v>145</v>
      </c>
      <c r="B8" s="20">
        <v>0</v>
      </c>
      <c r="C8" s="20">
        <v>0</v>
      </c>
      <c r="D8" s="20">
        <f>SUM(B8:C8)</f>
        <v>0</v>
      </c>
      <c r="E8" s="19">
        <v>1</v>
      </c>
      <c r="F8" s="20">
        <f>D8*E8</f>
        <v>0</v>
      </c>
    </row>
    <row r="9" spans="1:7" s="1" customFormat="1">
      <c r="A9" s="17" t="s">
        <v>3</v>
      </c>
      <c r="B9" s="125"/>
      <c r="C9" s="126"/>
      <c r="D9" s="126"/>
      <c r="E9" s="127"/>
      <c r="F9" s="18">
        <f>F6+F7+F8</f>
        <v>0</v>
      </c>
    </row>
    <row r="10" spans="1:7" s="1" customFormat="1">
      <c r="A10" s="123"/>
      <c r="B10" s="123"/>
      <c r="C10" s="123"/>
      <c r="D10" s="123"/>
      <c r="E10" s="3"/>
      <c r="F10" s="1" t="s">
        <v>88</v>
      </c>
      <c r="G10" s="81"/>
    </row>
    <row r="11" spans="1:7">
      <c r="A11" s="81" t="s">
        <v>61</v>
      </c>
      <c r="B11" s="81"/>
      <c r="C11" s="81"/>
      <c r="D11" s="81"/>
      <c r="E11" s="81"/>
      <c r="F11" s="81"/>
    </row>
    <row r="12" spans="1:7" ht="12.75" customHeight="1">
      <c r="A12" s="13"/>
      <c r="G12" s="85"/>
    </row>
    <row r="13" spans="1:7" ht="12.75" customHeight="1">
      <c r="A13" s="16" t="s">
        <v>4</v>
      </c>
      <c r="B13" s="16" t="s">
        <v>1</v>
      </c>
      <c r="C13" s="25" t="s">
        <v>2</v>
      </c>
      <c r="D13" s="85" t="s">
        <v>5</v>
      </c>
      <c r="E13" s="85"/>
      <c r="F13" s="85"/>
      <c r="G13" s="91"/>
    </row>
    <row r="14" spans="1:7" ht="12.75" customHeight="1">
      <c r="A14" s="19" t="s">
        <v>6</v>
      </c>
      <c r="B14" s="19">
        <v>20</v>
      </c>
      <c r="C14" s="36">
        <f>$F9*B14/100</f>
        <v>0</v>
      </c>
      <c r="D14" s="91" t="s">
        <v>7</v>
      </c>
      <c r="E14" s="91"/>
      <c r="F14" s="91"/>
      <c r="G14" s="91"/>
    </row>
    <row r="15" spans="1:7" ht="12.75" customHeight="1">
      <c r="A15" s="19" t="s">
        <v>8</v>
      </c>
      <c r="B15" s="19">
        <v>3</v>
      </c>
      <c r="C15" s="36">
        <f>F9*B15/100</f>
        <v>0</v>
      </c>
      <c r="D15" s="91" t="s">
        <v>9</v>
      </c>
      <c r="E15" s="91"/>
      <c r="F15" s="91"/>
      <c r="G15" s="91"/>
    </row>
    <row r="16" spans="1:7" ht="12.75" customHeight="1">
      <c r="A16" s="19" t="s">
        <v>10</v>
      </c>
      <c r="B16" s="19">
        <v>8</v>
      </c>
      <c r="C16" s="36">
        <f>F9*B16/100</f>
        <v>0</v>
      </c>
      <c r="D16" s="91" t="s">
        <v>11</v>
      </c>
      <c r="E16" s="91"/>
      <c r="F16" s="91"/>
      <c r="G16" s="91"/>
    </row>
    <row r="17" spans="1:7" ht="12.75" customHeight="1">
      <c r="A17" s="41" t="s">
        <v>83</v>
      </c>
      <c r="B17" s="19">
        <v>4</v>
      </c>
      <c r="C17" s="42">
        <f>F9*B17/100</f>
        <v>0</v>
      </c>
      <c r="D17" s="92"/>
      <c r="E17" s="91"/>
      <c r="F17" s="91"/>
      <c r="G17" s="103"/>
    </row>
    <row r="18" spans="1:7" ht="12.75" customHeight="1">
      <c r="A18" s="41" t="s">
        <v>86</v>
      </c>
      <c r="B18" s="19">
        <v>2.33</v>
      </c>
      <c r="C18" s="36">
        <f>F9*B18/100</f>
        <v>0</v>
      </c>
      <c r="D18" s="101"/>
      <c r="E18" s="102"/>
      <c r="F18" s="102"/>
      <c r="G18" s="97"/>
    </row>
    <row r="19" spans="1:7" ht="12.75" customHeight="1">
      <c r="A19" s="52" t="s">
        <v>84</v>
      </c>
      <c r="B19" s="19">
        <v>3</v>
      </c>
      <c r="C19" s="42">
        <f>F9*B19/100</f>
        <v>0</v>
      </c>
      <c r="D19" s="95" t="s">
        <v>141</v>
      </c>
      <c r="E19" s="96"/>
      <c r="F19" s="96"/>
      <c r="G19" s="100"/>
    </row>
    <row r="20" spans="1:7" ht="12.75" customHeight="1">
      <c r="A20" s="41" t="s">
        <v>85</v>
      </c>
      <c r="B20" s="19">
        <v>1</v>
      </c>
      <c r="C20" s="36">
        <f>F9*B20/100</f>
        <v>0</v>
      </c>
      <c r="D20" s="98"/>
      <c r="E20" s="99"/>
      <c r="F20" s="99"/>
      <c r="G20" s="91"/>
    </row>
    <row r="21" spans="1:7" s="4" customFormat="1">
      <c r="A21" s="41" t="s">
        <v>81</v>
      </c>
      <c r="B21" s="19">
        <v>0.6</v>
      </c>
      <c r="C21" s="36">
        <f>F9*B21/100</f>
        <v>0</v>
      </c>
      <c r="D21" s="92"/>
      <c r="E21" s="91"/>
      <c r="F21" s="91"/>
      <c r="G21" s="93"/>
    </row>
    <row r="22" spans="1:7">
      <c r="A22" s="22" t="s">
        <v>12</v>
      </c>
      <c r="B22" s="22">
        <f>SUM(B14:B21)</f>
        <v>41.93</v>
      </c>
      <c r="C22" s="27">
        <f>F9*B22/100</f>
        <v>0</v>
      </c>
      <c r="D22" s="93"/>
      <c r="E22" s="93"/>
      <c r="F22" s="93"/>
    </row>
    <row r="23" spans="1:7" ht="12.75" customHeight="1">
      <c r="A23" s="13"/>
      <c r="D23" s="35"/>
      <c r="G23" s="80"/>
    </row>
    <row r="24" spans="1:7" ht="27" customHeight="1">
      <c r="A24" s="16" t="s">
        <v>13</v>
      </c>
      <c r="B24" s="16" t="s">
        <v>1</v>
      </c>
      <c r="C24" s="25" t="s">
        <v>2</v>
      </c>
      <c r="D24" s="79" t="s">
        <v>5</v>
      </c>
      <c r="E24" s="108"/>
      <c r="F24" s="108"/>
      <c r="G24" s="83"/>
    </row>
    <row r="25" spans="1:7" ht="27" customHeight="1">
      <c r="A25" s="19" t="s">
        <v>14</v>
      </c>
      <c r="B25" s="19">
        <v>11.11</v>
      </c>
      <c r="C25" s="36">
        <f>F9*B25/100</f>
        <v>0</v>
      </c>
      <c r="D25" s="83" t="s">
        <v>15</v>
      </c>
      <c r="E25" s="83"/>
      <c r="F25" s="83"/>
      <c r="G25" s="83"/>
    </row>
    <row r="26" spans="1:7" ht="27" customHeight="1">
      <c r="A26" s="19" t="s">
        <v>16</v>
      </c>
      <c r="B26" s="19">
        <v>8.33</v>
      </c>
      <c r="C26" s="36">
        <f>F9*B26/100</f>
        <v>0</v>
      </c>
      <c r="D26" s="83" t="s">
        <v>17</v>
      </c>
      <c r="E26" s="83"/>
      <c r="F26" s="83"/>
      <c r="G26" s="83"/>
    </row>
    <row r="27" spans="1:7" ht="27" customHeight="1">
      <c r="A27" s="19" t="s">
        <v>18</v>
      </c>
      <c r="B27" s="19">
        <v>1.94</v>
      </c>
      <c r="C27" s="36">
        <f>F9*B27/100</f>
        <v>0</v>
      </c>
      <c r="D27" s="83" t="s">
        <v>19</v>
      </c>
      <c r="E27" s="83"/>
      <c r="F27" s="83"/>
      <c r="G27" s="83"/>
    </row>
    <row r="28" spans="1:7" ht="27" customHeight="1">
      <c r="A28" s="19" t="s">
        <v>20</v>
      </c>
      <c r="B28" s="19">
        <v>1.39</v>
      </c>
      <c r="C28" s="36">
        <f>F9*B28/100</f>
        <v>0</v>
      </c>
      <c r="D28" s="83" t="s">
        <v>21</v>
      </c>
      <c r="E28" s="83"/>
      <c r="F28" s="83"/>
      <c r="G28" s="106"/>
    </row>
    <row r="29" spans="1:7" ht="80.25" customHeight="1">
      <c r="A29" s="41" t="s">
        <v>82</v>
      </c>
      <c r="B29" s="19">
        <v>20.93</v>
      </c>
      <c r="C29" s="36">
        <f>F9*B29/100</f>
        <v>0</v>
      </c>
      <c r="D29" s="104" t="s">
        <v>103</v>
      </c>
      <c r="E29" s="105"/>
      <c r="F29" s="105"/>
      <c r="G29" s="83"/>
    </row>
    <row r="30" spans="1:7" ht="41.25" customHeight="1">
      <c r="A30" s="19" t="s">
        <v>22</v>
      </c>
      <c r="B30" s="19">
        <v>0.28000000000000003</v>
      </c>
      <c r="C30" s="36">
        <f>F9*B30/100</f>
        <v>0</v>
      </c>
      <c r="D30" s="83" t="s">
        <v>23</v>
      </c>
      <c r="E30" s="83"/>
      <c r="F30" s="83"/>
      <c r="G30" s="83"/>
    </row>
    <row r="31" spans="1:7" ht="66.75" customHeight="1">
      <c r="A31" s="52" t="s">
        <v>24</v>
      </c>
      <c r="B31" s="19">
        <v>0.35</v>
      </c>
      <c r="C31" s="36">
        <f>F9*B31/100</f>
        <v>0</v>
      </c>
      <c r="D31" s="83" t="s">
        <v>25</v>
      </c>
      <c r="E31" s="83"/>
      <c r="F31" s="83"/>
      <c r="G31" s="83"/>
    </row>
    <row r="32" spans="1:7" ht="43.5" customHeight="1">
      <c r="A32" s="19" t="s">
        <v>26</v>
      </c>
      <c r="B32" s="19">
        <v>0.22</v>
      </c>
      <c r="C32" s="36">
        <f>F9*B32/100</f>
        <v>0</v>
      </c>
      <c r="D32" s="83" t="s">
        <v>27</v>
      </c>
      <c r="E32" s="83"/>
      <c r="F32" s="83"/>
      <c r="G32" s="83"/>
    </row>
    <row r="33" spans="1:7" s="1" customFormat="1" ht="12.75" customHeight="1">
      <c r="A33" s="52" t="s">
        <v>28</v>
      </c>
      <c r="B33" s="19">
        <v>0.01</v>
      </c>
      <c r="C33" s="36">
        <f>F9*B33/100</f>
        <v>0</v>
      </c>
      <c r="D33" s="83" t="s">
        <v>29</v>
      </c>
      <c r="E33" s="83"/>
      <c r="F33" s="83"/>
      <c r="G33" s="84"/>
    </row>
    <row r="34" spans="1:7" ht="38.25">
      <c r="A34" s="22" t="s">
        <v>30</v>
      </c>
      <c r="B34" s="22">
        <v>44.55</v>
      </c>
      <c r="C34" s="27">
        <f>F9*B34/100</f>
        <v>0</v>
      </c>
      <c r="D34" s="84" t="s">
        <v>31</v>
      </c>
      <c r="E34" s="84"/>
      <c r="F34" s="84"/>
    </row>
    <row r="35" spans="1:7" ht="12.75" customHeight="1">
      <c r="A35" s="14"/>
      <c r="G35" s="85"/>
    </row>
    <row r="36" spans="1:7" ht="25.5" customHeight="1">
      <c r="A36" s="16" t="s">
        <v>32</v>
      </c>
      <c r="B36" s="16" t="s">
        <v>1</v>
      </c>
      <c r="C36" s="25" t="s">
        <v>2</v>
      </c>
      <c r="D36" s="85" t="s">
        <v>5</v>
      </c>
      <c r="E36" s="85"/>
      <c r="F36" s="85"/>
      <c r="G36" s="83"/>
    </row>
    <row r="37" spans="1:7" ht="12.75" customHeight="1">
      <c r="A37" s="19" t="s">
        <v>33</v>
      </c>
      <c r="B37" s="19">
        <v>4.12</v>
      </c>
      <c r="C37" s="36">
        <f>$F9*B37/100</f>
        <v>0</v>
      </c>
      <c r="D37" s="83" t="s">
        <v>34</v>
      </c>
      <c r="E37" s="83"/>
      <c r="F37" s="83"/>
      <c r="G37" s="83"/>
    </row>
    <row r="38" spans="1:7" ht="12.75" customHeight="1">
      <c r="A38" s="19" t="s">
        <v>35</v>
      </c>
      <c r="B38" s="19">
        <v>0.08</v>
      </c>
      <c r="C38" s="36">
        <f>F9*B38/100</f>
        <v>0</v>
      </c>
      <c r="D38" s="83" t="s">
        <v>36</v>
      </c>
      <c r="E38" s="83"/>
      <c r="F38" s="83"/>
      <c r="G38" s="83"/>
    </row>
    <row r="39" spans="1:7" s="1" customFormat="1" ht="12.75" customHeight="1">
      <c r="A39" s="19" t="s">
        <v>37</v>
      </c>
      <c r="B39" s="19">
        <v>0.66</v>
      </c>
      <c r="C39" s="36">
        <f>F9*B39/100</f>
        <v>0</v>
      </c>
      <c r="D39" s="83" t="s">
        <v>38</v>
      </c>
      <c r="E39" s="83"/>
      <c r="F39" s="83"/>
      <c r="G39" s="84"/>
    </row>
    <row r="40" spans="1:7" ht="38.25">
      <c r="A40" s="22" t="s">
        <v>39</v>
      </c>
      <c r="B40" s="22">
        <v>4.8600000000000003</v>
      </c>
      <c r="C40" s="27">
        <f>SUM(C37:C39)</f>
        <v>0</v>
      </c>
      <c r="D40" s="84" t="s">
        <v>40</v>
      </c>
      <c r="E40" s="84"/>
      <c r="F40" s="84"/>
    </row>
    <row r="41" spans="1:7" ht="12.75" customHeight="1">
      <c r="A41" s="14"/>
      <c r="G41" s="85"/>
    </row>
    <row r="42" spans="1:7" ht="25.5" customHeight="1">
      <c r="A42" s="16" t="s">
        <v>41</v>
      </c>
      <c r="B42" s="16" t="s">
        <v>1</v>
      </c>
      <c r="C42" s="25" t="s">
        <v>2</v>
      </c>
      <c r="D42" s="85" t="s">
        <v>5</v>
      </c>
      <c r="E42" s="85"/>
      <c r="F42" s="85"/>
      <c r="G42" s="88"/>
    </row>
    <row r="43" spans="1:7" s="1" customFormat="1" ht="38.25">
      <c r="A43" s="21" t="s">
        <v>42</v>
      </c>
      <c r="B43" s="19">
        <f>B22+B34</f>
        <v>86.47999999999999</v>
      </c>
      <c r="C43" s="36">
        <f>F9*B43/100</f>
        <v>0</v>
      </c>
      <c r="D43" s="86" t="s">
        <v>43</v>
      </c>
      <c r="E43" s="87"/>
      <c r="F43" s="87"/>
      <c r="G43" s="89"/>
    </row>
    <row r="44" spans="1:7">
      <c r="A44" s="22" t="s">
        <v>44</v>
      </c>
      <c r="B44" s="22">
        <f>B43</f>
        <v>86.47999999999999</v>
      </c>
      <c r="C44" s="27">
        <f>F9*B44/100</f>
        <v>0</v>
      </c>
      <c r="D44" s="89"/>
      <c r="E44" s="89"/>
      <c r="F44" s="89"/>
    </row>
    <row r="45" spans="1:7">
      <c r="A45" s="14"/>
    </row>
    <row r="46" spans="1:7" s="5" customFormat="1" ht="25.5" customHeight="1">
      <c r="A46" s="14"/>
      <c r="B46" s="2"/>
      <c r="D46" s="2"/>
      <c r="E46" s="2"/>
      <c r="F46" s="2"/>
      <c r="G46" s="82"/>
    </row>
    <row r="47" spans="1:7" s="5" customFormat="1" ht="12.75" customHeight="1">
      <c r="A47" s="24" t="s">
        <v>69</v>
      </c>
      <c r="B47" s="25" t="s">
        <v>1</v>
      </c>
      <c r="C47" s="25" t="s">
        <v>2</v>
      </c>
      <c r="D47" s="82" t="s">
        <v>5</v>
      </c>
      <c r="E47" s="82"/>
      <c r="F47" s="82"/>
      <c r="G47" s="82"/>
    </row>
    <row r="48" spans="1:7" s="5" customFormat="1" ht="38.25">
      <c r="A48" s="26" t="s">
        <v>45</v>
      </c>
      <c r="B48" s="25">
        <f>B40+B44</f>
        <v>91.339999999999989</v>
      </c>
      <c r="C48" s="27">
        <f>F9*B48/100</f>
        <v>0</v>
      </c>
      <c r="D48" s="82" t="s">
        <v>78</v>
      </c>
      <c r="E48" s="82"/>
      <c r="F48" s="82"/>
    </row>
    <row r="49" spans="1:9" s="5" customFormat="1">
      <c r="A49" s="6"/>
      <c r="B49" s="7"/>
      <c r="C49" s="8"/>
      <c r="D49" s="9"/>
    </row>
    <row r="50" spans="1:9" s="5" customFormat="1">
      <c r="A50" s="6"/>
      <c r="B50" s="7"/>
      <c r="C50" s="8"/>
      <c r="D50" s="9"/>
    </row>
    <row r="51" spans="1:9" s="5" customFormat="1">
      <c r="A51" s="26" t="s">
        <v>72</v>
      </c>
      <c r="B51" s="25">
        <v>100</v>
      </c>
      <c r="C51" s="48">
        <f>F9</f>
        <v>0</v>
      </c>
      <c r="D51" s="9"/>
    </row>
    <row r="52" spans="1:9" s="5" customFormat="1">
      <c r="A52" s="26" t="s">
        <v>91</v>
      </c>
      <c r="B52" s="46"/>
      <c r="C52" s="50">
        <f>SUM(C48:C51)</f>
        <v>0</v>
      </c>
      <c r="D52" s="9"/>
    </row>
    <row r="53" spans="1:9" s="5" customFormat="1">
      <c r="A53" s="6"/>
      <c r="B53" s="7"/>
      <c r="C53" s="8"/>
      <c r="D53" s="9"/>
      <c r="G53" s="90"/>
      <c r="H53" s="90"/>
      <c r="I53" s="66"/>
    </row>
    <row r="54" spans="1:9" s="61" customFormat="1" ht="12.75" customHeight="1">
      <c r="A54" s="90" t="s">
        <v>104</v>
      </c>
      <c r="B54" s="90"/>
      <c r="C54" s="90"/>
      <c r="D54" s="90"/>
      <c r="E54" s="90"/>
      <c r="F54" s="90"/>
      <c r="G54" s="81"/>
    </row>
    <row r="55" spans="1:9" s="61" customFormat="1">
      <c r="A55" s="81"/>
      <c r="B55" s="81"/>
      <c r="C55" s="81"/>
      <c r="D55" s="81"/>
      <c r="E55" s="81"/>
      <c r="F55" s="81"/>
      <c r="G55" s="66"/>
    </row>
    <row r="56" spans="1:9" s="61" customFormat="1">
      <c r="A56" s="69" t="s">
        <v>92</v>
      </c>
      <c r="B56" s="69" t="s">
        <v>93</v>
      </c>
      <c r="C56" s="71" t="s">
        <v>97</v>
      </c>
      <c r="D56" s="69" t="s">
        <v>94</v>
      </c>
      <c r="E56" s="69" t="s">
        <v>95</v>
      </c>
      <c r="F56" s="66"/>
      <c r="G56" s="66"/>
    </row>
    <row r="57" spans="1:9" s="61" customFormat="1" ht="25.5">
      <c r="A57" s="53" t="s">
        <v>107</v>
      </c>
      <c r="B57" s="54" t="s">
        <v>96</v>
      </c>
      <c r="C57" s="55">
        <v>11</v>
      </c>
      <c r="D57" s="56">
        <v>0</v>
      </c>
      <c r="E57" s="56">
        <f t="shared" ref="E57:E70" si="0">C57*D57</f>
        <v>0</v>
      </c>
      <c r="F57" s="66"/>
      <c r="G57" s="66"/>
    </row>
    <row r="58" spans="1:9" s="61" customFormat="1" ht="25.5">
      <c r="A58" s="53" t="s">
        <v>114</v>
      </c>
      <c r="B58" s="54" t="s">
        <v>96</v>
      </c>
      <c r="C58" s="55">
        <v>8</v>
      </c>
      <c r="D58" s="56">
        <v>0</v>
      </c>
      <c r="E58" s="56">
        <f t="shared" si="0"/>
        <v>0</v>
      </c>
      <c r="F58" s="66"/>
      <c r="G58" s="66"/>
    </row>
    <row r="59" spans="1:9" s="61" customFormat="1" ht="25.5">
      <c r="A59" s="53" t="s">
        <v>115</v>
      </c>
      <c r="B59" s="54" t="s">
        <v>96</v>
      </c>
      <c r="C59" s="55">
        <v>15</v>
      </c>
      <c r="D59" s="56">
        <v>0</v>
      </c>
      <c r="E59" s="56">
        <f t="shared" si="0"/>
        <v>0</v>
      </c>
      <c r="F59" s="66"/>
      <c r="G59" s="66"/>
    </row>
    <row r="60" spans="1:9" s="61" customFormat="1" ht="25.5">
      <c r="A60" s="53" t="s">
        <v>139</v>
      </c>
      <c r="B60" s="54" t="s">
        <v>96</v>
      </c>
      <c r="C60" s="55">
        <v>4</v>
      </c>
      <c r="D60" s="56">
        <v>0</v>
      </c>
      <c r="E60" s="56">
        <f t="shared" si="0"/>
        <v>0</v>
      </c>
      <c r="F60" s="66"/>
      <c r="G60" s="66"/>
    </row>
    <row r="61" spans="1:9" s="61" customFormat="1">
      <c r="A61" s="53" t="s">
        <v>116</v>
      </c>
      <c r="B61" s="54" t="s">
        <v>96</v>
      </c>
      <c r="C61" s="55">
        <v>10</v>
      </c>
      <c r="D61" s="56">
        <v>0</v>
      </c>
      <c r="E61" s="56">
        <f t="shared" si="0"/>
        <v>0</v>
      </c>
      <c r="F61" s="66"/>
      <c r="G61" s="66"/>
    </row>
    <row r="62" spans="1:9" s="61" customFormat="1">
      <c r="A62" s="53" t="s">
        <v>117</v>
      </c>
      <c r="B62" s="54" t="s">
        <v>96</v>
      </c>
      <c r="C62" s="55">
        <v>10</v>
      </c>
      <c r="D62" s="56">
        <v>0</v>
      </c>
      <c r="E62" s="56">
        <f t="shared" si="0"/>
        <v>0</v>
      </c>
      <c r="F62" s="66"/>
      <c r="G62" s="77"/>
    </row>
    <row r="63" spans="1:9" s="61" customFormat="1">
      <c r="A63" s="53" t="s">
        <v>140</v>
      </c>
      <c r="B63" s="54" t="s">
        <v>96</v>
      </c>
      <c r="C63" s="55">
        <v>15</v>
      </c>
      <c r="D63" s="56">
        <v>0</v>
      </c>
      <c r="E63" s="56">
        <f t="shared" si="0"/>
        <v>0</v>
      </c>
      <c r="F63" s="77"/>
      <c r="G63" s="77"/>
    </row>
    <row r="64" spans="1:9" s="61" customFormat="1">
      <c r="A64" s="53" t="s">
        <v>118</v>
      </c>
      <c r="B64" s="54" t="s">
        <v>96</v>
      </c>
      <c r="C64" s="55">
        <v>10</v>
      </c>
      <c r="D64" s="56">
        <v>0</v>
      </c>
      <c r="E64" s="56">
        <f t="shared" si="0"/>
        <v>0</v>
      </c>
      <c r="F64" s="77"/>
      <c r="G64" s="77"/>
    </row>
    <row r="65" spans="1:7" s="61" customFormat="1" ht="14.25" customHeight="1">
      <c r="A65" s="53" t="s">
        <v>119</v>
      </c>
      <c r="B65" s="54" t="s">
        <v>96</v>
      </c>
      <c r="C65" s="55">
        <v>10</v>
      </c>
      <c r="D65" s="56">
        <v>0</v>
      </c>
      <c r="E65" s="56">
        <f t="shared" si="0"/>
        <v>0</v>
      </c>
      <c r="F65" s="77"/>
      <c r="G65" s="77"/>
    </row>
    <row r="66" spans="1:7" s="61" customFormat="1">
      <c r="A66" s="53" t="s">
        <v>120</v>
      </c>
      <c r="B66" s="54" t="s">
        <v>96</v>
      </c>
      <c r="C66" s="55">
        <v>20</v>
      </c>
      <c r="D66" s="56">
        <v>0</v>
      </c>
      <c r="E66" s="56">
        <f t="shared" si="0"/>
        <v>0</v>
      </c>
      <c r="F66" s="77"/>
      <c r="G66" s="77"/>
    </row>
    <row r="67" spans="1:7" s="61" customFormat="1">
      <c r="A67" s="53" t="s">
        <v>121</v>
      </c>
      <c r="B67" s="54" t="s">
        <v>96</v>
      </c>
      <c r="C67" s="55">
        <v>15</v>
      </c>
      <c r="D67" s="56">
        <v>0</v>
      </c>
      <c r="E67" s="56">
        <f t="shared" si="0"/>
        <v>0</v>
      </c>
      <c r="F67" s="77"/>
      <c r="G67" s="77"/>
    </row>
    <row r="68" spans="1:7" s="61" customFormat="1">
      <c r="A68" s="53" t="s">
        <v>122</v>
      </c>
      <c r="B68" s="54" t="s">
        <v>96</v>
      </c>
      <c r="C68" s="55">
        <v>10</v>
      </c>
      <c r="D68" s="56">
        <v>0</v>
      </c>
      <c r="E68" s="56">
        <f t="shared" si="0"/>
        <v>0</v>
      </c>
      <c r="F68" s="77"/>
      <c r="G68" s="77"/>
    </row>
    <row r="69" spans="1:7" s="61" customFormat="1">
      <c r="A69" s="53" t="s">
        <v>123</v>
      </c>
      <c r="B69" s="54" t="s">
        <v>96</v>
      </c>
      <c r="C69" s="55">
        <v>20</v>
      </c>
      <c r="D69" s="56">
        <v>0</v>
      </c>
      <c r="E69" s="56">
        <f t="shared" si="0"/>
        <v>0</v>
      </c>
      <c r="F69" s="77"/>
      <c r="G69" s="77"/>
    </row>
    <row r="70" spans="1:7" s="61" customFormat="1">
      <c r="A70" s="53" t="s">
        <v>124</v>
      </c>
      <c r="B70" s="54" t="s">
        <v>96</v>
      </c>
      <c r="C70" s="55">
        <v>10</v>
      </c>
      <c r="D70" s="56">
        <v>0</v>
      </c>
      <c r="E70" s="56">
        <f t="shared" si="0"/>
        <v>0</v>
      </c>
      <c r="F70" s="77"/>
      <c r="G70" s="66"/>
    </row>
    <row r="71" spans="1:7" s="61" customFormat="1">
      <c r="A71" s="63" t="s">
        <v>98</v>
      </c>
      <c r="B71" s="64"/>
      <c r="C71" s="64"/>
      <c r="D71" s="65"/>
      <c r="E71" s="57">
        <f>SUM(E57:E70)</f>
        <v>0</v>
      </c>
      <c r="F71" s="66"/>
      <c r="G71" s="66"/>
    </row>
    <row r="72" spans="1:7" s="61" customFormat="1">
      <c r="A72" s="58"/>
      <c r="B72" s="58"/>
      <c r="C72" s="58"/>
      <c r="D72" s="59" t="s">
        <v>99</v>
      </c>
      <c r="E72" s="57">
        <f>E71/12</f>
        <v>0</v>
      </c>
      <c r="F72" s="66"/>
      <c r="G72" s="62"/>
    </row>
    <row r="73" spans="1:7" s="61" customFormat="1">
      <c r="A73" s="62"/>
      <c r="B73" s="62"/>
      <c r="D73" s="62"/>
      <c r="E73" s="62"/>
      <c r="F73" s="62"/>
      <c r="G73" s="62"/>
    </row>
    <row r="74" spans="1:7" s="61" customFormat="1">
      <c r="A74" s="124" t="s">
        <v>105</v>
      </c>
      <c r="B74" s="124"/>
      <c r="C74" s="124"/>
      <c r="D74" s="124"/>
      <c r="E74" s="124"/>
      <c r="F74" s="62"/>
      <c r="G74" s="62"/>
    </row>
    <row r="75" spans="1:7" s="61" customFormat="1">
      <c r="A75" s="67"/>
      <c r="B75" s="67"/>
      <c r="C75" s="67"/>
      <c r="D75" s="67"/>
      <c r="E75" s="67"/>
      <c r="F75" s="62"/>
      <c r="G75" s="62"/>
    </row>
    <row r="76" spans="1:7" s="61" customFormat="1">
      <c r="A76" s="69" t="s">
        <v>92</v>
      </c>
      <c r="B76" s="69" t="s">
        <v>93</v>
      </c>
      <c r="C76" s="71" t="s">
        <v>97</v>
      </c>
      <c r="D76" s="69" t="s">
        <v>94</v>
      </c>
      <c r="E76" s="69" t="s">
        <v>95</v>
      </c>
      <c r="F76" s="62"/>
      <c r="G76" s="62"/>
    </row>
    <row r="77" spans="1:7" s="61" customFormat="1">
      <c r="A77" s="53" t="s">
        <v>125</v>
      </c>
      <c r="B77" s="54" t="s">
        <v>96</v>
      </c>
      <c r="C77" s="55">
        <v>5</v>
      </c>
      <c r="D77" s="56">
        <v>0</v>
      </c>
      <c r="E77" s="56">
        <f t="shared" ref="E77:E89" si="1">C77*D77</f>
        <v>0</v>
      </c>
      <c r="F77" s="62"/>
      <c r="G77" s="62"/>
    </row>
    <row r="78" spans="1:7" s="61" customFormat="1">
      <c r="A78" s="53" t="s">
        <v>126</v>
      </c>
      <c r="B78" s="54" t="s">
        <v>96</v>
      </c>
      <c r="C78" s="55">
        <v>2</v>
      </c>
      <c r="D78" s="56">
        <v>0</v>
      </c>
      <c r="E78" s="56">
        <f t="shared" si="1"/>
        <v>0</v>
      </c>
      <c r="F78" s="62"/>
      <c r="G78" s="62"/>
    </row>
    <row r="79" spans="1:7" s="61" customFormat="1">
      <c r="A79" s="53" t="s">
        <v>127</v>
      </c>
      <c r="B79" s="54" t="s">
        <v>96</v>
      </c>
      <c r="C79" s="55">
        <v>5</v>
      </c>
      <c r="D79" s="56">
        <v>0</v>
      </c>
      <c r="E79" s="56">
        <f t="shared" si="1"/>
        <v>0</v>
      </c>
      <c r="F79" s="62"/>
      <c r="G79" s="62"/>
    </row>
    <row r="80" spans="1:7" s="61" customFormat="1">
      <c r="A80" s="53" t="s">
        <v>128</v>
      </c>
      <c r="B80" s="54" t="s">
        <v>96</v>
      </c>
      <c r="C80" s="55">
        <v>5</v>
      </c>
      <c r="D80" s="56">
        <v>0</v>
      </c>
      <c r="E80" s="56">
        <f>C80*D80</f>
        <v>0</v>
      </c>
      <c r="F80" s="62"/>
      <c r="G80" s="62"/>
    </row>
    <row r="81" spans="1:7" s="61" customFormat="1">
      <c r="A81" s="53" t="s">
        <v>129</v>
      </c>
      <c r="B81" s="54" t="s">
        <v>96</v>
      </c>
      <c r="C81" s="55">
        <v>5</v>
      </c>
      <c r="D81" s="56">
        <v>0</v>
      </c>
      <c r="E81" s="56">
        <f>C81*D81</f>
        <v>0</v>
      </c>
      <c r="F81" s="62"/>
      <c r="G81" s="62"/>
    </row>
    <row r="82" spans="1:7" s="61" customFormat="1">
      <c r="A82" s="53" t="s">
        <v>130</v>
      </c>
      <c r="B82" s="54" t="s">
        <v>96</v>
      </c>
      <c r="C82" s="55">
        <v>2</v>
      </c>
      <c r="D82" s="56">
        <v>0</v>
      </c>
      <c r="E82" s="56">
        <f t="shared" si="1"/>
        <v>0</v>
      </c>
      <c r="F82" s="62"/>
      <c r="G82" s="62"/>
    </row>
    <row r="83" spans="1:7" s="61" customFormat="1" ht="25.5">
      <c r="A83" s="53" t="s">
        <v>131</v>
      </c>
      <c r="B83" s="54" t="s">
        <v>96</v>
      </c>
      <c r="C83" s="55">
        <v>1</v>
      </c>
      <c r="D83" s="56">
        <v>0</v>
      </c>
      <c r="E83" s="56">
        <f t="shared" si="1"/>
        <v>0</v>
      </c>
      <c r="F83" s="62"/>
      <c r="G83" s="62"/>
    </row>
    <row r="84" spans="1:7" s="61" customFormat="1">
      <c r="A84" s="53" t="s">
        <v>132</v>
      </c>
      <c r="B84" s="54" t="s">
        <v>96</v>
      </c>
      <c r="C84" s="55">
        <v>1</v>
      </c>
      <c r="D84" s="56">
        <v>0</v>
      </c>
      <c r="E84" s="56">
        <f t="shared" si="1"/>
        <v>0</v>
      </c>
      <c r="F84" s="62"/>
      <c r="G84" s="62"/>
    </row>
    <row r="85" spans="1:7" s="61" customFormat="1">
      <c r="A85" s="53" t="s">
        <v>133</v>
      </c>
      <c r="B85" s="54" t="s">
        <v>96</v>
      </c>
      <c r="C85" s="55">
        <v>2</v>
      </c>
      <c r="D85" s="56">
        <v>0</v>
      </c>
      <c r="E85" s="56">
        <f t="shared" si="1"/>
        <v>0</v>
      </c>
      <c r="F85" s="62"/>
      <c r="G85" s="62"/>
    </row>
    <row r="86" spans="1:7" s="61" customFormat="1">
      <c r="A86" s="53" t="s">
        <v>134</v>
      </c>
      <c r="B86" s="54" t="s">
        <v>96</v>
      </c>
      <c r="C86" s="55">
        <v>3</v>
      </c>
      <c r="D86" s="56">
        <v>0</v>
      </c>
      <c r="E86" s="56">
        <f t="shared" si="1"/>
        <v>0</v>
      </c>
      <c r="F86" s="62"/>
      <c r="G86" s="62"/>
    </row>
    <row r="87" spans="1:7" s="61" customFormat="1">
      <c r="A87" s="53" t="s">
        <v>135</v>
      </c>
      <c r="B87" s="54" t="s">
        <v>96</v>
      </c>
      <c r="C87" s="55">
        <v>1</v>
      </c>
      <c r="D87" s="56">
        <v>0</v>
      </c>
      <c r="E87" s="56">
        <f t="shared" si="1"/>
        <v>0</v>
      </c>
      <c r="F87" s="62"/>
      <c r="G87" s="62"/>
    </row>
    <row r="88" spans="1:7" s="61" customFormat="1">
      <c r="A88" s="53" t="s">
        <v>136</v>
      </c>
      <c r="B88" s="54" t="s">
        <v>96</v>
      </c>
      <c r="C88" s="55">
        <v>3</v>
      </c>
      <c r="D88" s="56">
        <v>0</v>
      </c>
      <c r="E88" s="56">
        <f t="shared" si="1"/>
        <v>0</v>
      </c>
      <c r="F88" s="62"/>
      <c r="G88" s="62"/>
    </row>
    <row r="89" spans="1:7" s="61" customFormat="1">
      <c r="A89" s="53" t="s">
        <v>137</v>
      </c>
      <c r="B89" s="54" t="s">
        <v>96</v>
      </c>
      <c r="C89" s="55">
        <v>3</v>
      </c>
      <c r="D89" s="56">
        <v>0</v>
      </c>
      <c r="E89" s="56">
        <f t="shared" si="1"/>
        <v>0</v>
      </c>
      <c r="F89" s="62"/>
      <c r="G89" s="62"/>
    </row>
    <row r="90" spans="1:7" s="61" customFormat="1">
      <c r="A90" s="53" t="s">
        <v>138</v>
      </c>
      <c r="B90" s="54" t="s">
        <v>96</v>
      </c>
      <c r="C90" s="55">
        <v>5</v>
      </c>
      <c r="D90" s="56">
        <v>0</v>
      </c>
      <c r="E90" s="56">
        <f>C90*D90</f>
        <v>0</v>
      </c>
      <c r="F90" s="62"/>
      <c r="G90" s="62"/>
    </row>
    <row r="91" spans="1:7" s="61" customFormat="1">
      <c r="A91" s="63" t="s">
        <v>98</v>
      </c>
      <c r="B91" s="64"/>
      <c r="C91" s="64"/>
      <c r="D91" s="65"/>
      <c r="E91" s="57">
        <f>SUM(E77:E90)</f>
        <v>0</v>
      </c>
      <c r="F91" s="62"/>
      <c r="G91" s="62"/>
    </row>
    <row r="92" spans="1:7" s="61" customFormat="1">
      <c r="A92" s="58"/>
      <c r="B92" s="58"/>
      <c r="C92" s="58"/>
      <c r="D92" s="59" t="s">
        <v>99</v>
      </c>
      <c r="E92" s="57">
        <f>E91/30</f>
        <v>0</v>
      </c>
      <c r="F92" s="62"/>
      <c r="G92" s="62"/>
    </row>
    <row r="93" spans="1:7" s="61" customFormat="1" ht="13.5" thickBot="1">
      <c r="A93" s="58"/>
      <c r="B93" s="58"/>
      <c r="C93" s="58"/>
      <c r="D93" s="58"/>
      <c r="E93" s="73"/>
      <c r="F93" s="62"/>
      <c r="G93" s="62"/>
    </row>
    <row r="94" spans="1:7" s="61" customFormat="1" ht="13.5" thickBot="1">
      <c r="A94" s="132" t="s">
        <v>108</v>
      </c>
      <c r="B94" s="133"/>
      <c r="C94" s="74">
        <f>E92+E72</f>
        <v>0</v>
      </c>
      <c r="D94" s="58"/>
      <c r="E94" s="73"/>
      <c r="F94" s="62"/>
      <c r="G94" s="62"/>
    </row>
    <row r="95" spans="1:7" s="61" customFormat="1" ht="13.5" thickBot="1">
      <c r="A95" s="60"/>
      <c r="B95" s="60"/>
      <c r="C95" s="75"/>
      <c r="D95" s="58"/>
      <c r="E95" s="73"/>
      <c r="F95" s="62"/>
      <c r="G95" s="62"/>
    </row>
    <row r="96" spans="1:7" s="61" customFormat="1" ht="13.5" thickBot="1">
      <c r="A96" s="132" t="s">
        <v>109</v>
      </c>
      <c r="B96" s="133"/>
      <c r="C96" s="76">
        <f>E72+F9+C48</f>
        <v>0</v>
      </c>
      <c r="D96" s="58"/>
      <c r="E96" s="73"/>
      <c r="F96" s="62"/>
      <c r="G96" s="62"/>
    </row>
    <row r="97" spans="1:7" s="15" customFormat="1" ht="12.75" customHeight="1">
      <c r="A97" s="67"/>
      <c r="B97" s="67"/>
      <c r="C97" s="67"/>
      <c r="D97" s="67"/>
      <c r="E97" s="67"/>
      <c r="F97" s="62"/>
      <c r="G97" s="94"/>
    </row>
    <row r="98" spans="1:7" s="5" customFormat="1">
      <c r="A98" s="94" t="s">
        <v>106</v>
      </c>
      <c r="B98" s="94"/>
      <c r="C98" s="94"/>
      <c r="D98" s="94"/>
      <c r="E98" s="94"/>
      <c r="F98" s="94"/>
    </row>
    <row r="99" spans="1:7" s="5" customFormat="1"/>
    <row r="100" spans="1:7" ht="25.5">
      <c r="A100" s="25" t="s">
        <v>46</v>
      </c>
      <c r="B100" s="25" t="s">
        <v>71</v>
      </c>
      <c r="C100" s="25" t="s">
        <v>59</v>
      </c>
      <c r="D100" s="46"/>
      <c r="E100" s="25"/>
      <c r="F100" s="5"/>
    </row>
    <row r="101" spans="1:7">
      <c r="A101" s="70" t="s">
        <v>90</v>
      </c>
      <c r="B101" s="49">
        <v>0.05</v>
      </c>
      <c r="C101" s="72">
        <f>C96*B101</f>
        <v>0</v>
      </c>
      <c r="D101" s="29"/>
      <c r="E101" s="33"/>
    </row>
    <row r="102" spans="1:7" s="1" customFormat="1">
      <c r="A102" s="47" t="s">
        <v>89</v>
      </c>
      <c r="B102" s="49">
        <v>0.08</v>
      </c>
      <c r="C102" s="72">
        <f>C96*B102</f>
        <v>0</v>
      </c>
      <c r="D102" s="29"/>
      <c r="E102" s="33"/>
      <c r="F102" s="2"/>
    </row>
    <row r="103" spans="1:7">
      <c r="A103" s="68" t="s">
        <v>62</v>
      </c>
      <c r="B103" s="51">
        <f>B101+B102</f>
        <v>0.13</v>
      </c>
      <c r="C103" s="37">
        <f>C101+C102</f>
        <v>0</v>
      </c>
      <c r="D103" s="31"/>
      <c r="E103" s="34"/>
      <c r="F103" s="1"/>
    </row>
    <row r="104" spans="1:7" ht="12.75" customHeight="1">
      <c r="A104" s="13"/>
      <c r="G104" s="85"/>
    </row>
    <row r="105" spans="1:7" ht="12.75" customHeight="1">
      <c r="A105" s="32" t="s">
        <v>70</v>
      </c>
      <c r="B105" s="16" t="s">
        <v>1</v>
      </c>
      <c r="C105" s="25" t="s">
        <v>2</v>
      </c>
      <c r="D105" s="85" t="s">
        <v>5</v>
      </c>
      <c r="E105" s="85"/>
      <c r="F105" s="85"/>
      <c r="G105" s="107"/>
    </row>
    <row r="106" spans="1:7" ht="25.5">
      <c r="A106" s="23" t="s">
        <v>63</v>
      </c>
      <c r="B106" s="30"/>
      <c r="C106" s="38">
        <f>SUM(C96+C103)</f>
        <v>0</v>
      </c>
      <c r="D106" s="107" t="s">
        <v>79</v>
      </c>
      <c r="E106" s="107"/>
      <c r="F106" s="107"/>
    </row>
    <row r="107" spans="1:7">
      <c r="A107" s="10"/>
      <c r="B107" s="11"/>
      <c r="C107" s="39"/>
      <c r="D107" s="12"/>
    </row>
    <row r="108" spans="1:7">
      <c r="A108" s="32" t="s">
        <v>76</v>
      </c>
      <c r="B108" s="28"/>
      <c r="C108" s="38">
        <f>C106</f>
        <v>0</v>
      </c>
      <c r="D108" s="12"/>
    </row>
    <row r="109" spans="1:7" s="1" customFormat="1">
      <c r="A109" s="10"/>
      <c r="B109" s="11"/>
      <c r="C109" s="40"/>
      <c r="D109" s="12"/>
      <c r="E109" s="2"/>
      <c r="F109" s="2"/>
      <c r="G109" s="90"/>
    </row>
    <row r="110" spans="1:7">
      <c r="A110" s="90" t="s">
        <v>101</v>
      </c>
      <c r="B110" s="90"/>
      <c r="C110" s="90"/>
      <c r="D110" s="90"/>
      <c r="E110" s="90"/>
      <c r="F110" s="90"/>
    </row>
    <row r="111" spans="1:7">
      <c r="A111" s="13"/>
    </row>
    <row r="112" spans="1:7">
      <c r="A112" s="16" t="s">
        <v>66</v>
      </c>
      <c r="B112" s="16" t="s">
        <v>1</v>
      </c>
      <c r="C112" s="25" t="s">
        <v>2</v>
      </c>
      <c r="D112" s="117" t="s">
        <v>5</v>
      </c>
      <c r="E112" s="117"/>
      <c r="F112" s="117"/>
    </row>
    <row r="113" spans="1:6" ht="26.25" customHeight="1">
      <c r="A113" s="19" t="s">
        <v>47</v>
      </c>
      <c r="B113" s="19">
        <v>5</v>
      </c>
      <c r="C113" s="36">
        <f>C108*B113/100</f>
        <v>0</v>
      </c>
      <c r="D113" s="118" t="s">
        <v>80</v>
      </c>
      <c r="E113" s="119"/>
      <c r="F113" s="119"/>
    </row>
    <row r="114" spans="1:6" ht="28.5" customHeight="1">
      <c r="A114" s="41" t="s">
        <v>87</v>
      </c>
      <c r="B114" s="19">
        <v>2.63</v>
      </c>
      <c r="C114" s="36">
        <f>C108*B114/100</f>
        <v>0</v>
      </c>
      <c r="D114" s="119" t="s">
        <v>48</v>
      </c>
      <c r="E114" s="119"/>
      <c r="F114" s="119"/>
    </row>
    <row r="115" spans="1:6">
      <c r="A115" s="19" t="s">
        <v>49</v>
      </c>
      <c r="B115" s="19">
        <v>0.56999999999999995</v>
      </c>
      <c r="C115" s="36">
        <f>C108*B115/100</f>
        <v>0</v>
      </c>
      <c r="D115" s="119" t="s">
        <v>50</v>
      </c>
      <c r="E115" s="119"/>
      <c r="F115" s="119"/>
    </row>
    <row r="116" spans="1:6">
      <c r="A116" s="41" t="s">
        <v>64</v>
      </c>
      <c r="B116" s="19">
        <v>6.12</v>
      </c>
      <c r="C116" s="36">
        <f>C108*B116/100</f>
        <v>0</v>
      </c>
      <c r="D116" s="118" t="s">
        <v>51</v>
      </c>
      <c r="E116" s="119"/>
      <c r="F116" s="119"/>
    </row>
    <row r="117" spans="1:6" s="1" customFormat="1" ht="27" customHeight="1">
      <c r="A117" s="19" t="s">
        <v>65</v>
      </c>
      <c r="B117" s="19">
        <v>2.5299999999999998</v>
      </c>
      <c r="C117" s="36">
        <f>C108*B117/100</f>
        <v>0</v>
      </c>
      <c r="D117" s="119" t="s">
        <v>52</v>
      </c>
      <c r="E117" s="119"/>
      <c r="F117" s="119"/>
    </row>
    <row r="118" spans="1:6">
      <c r="A118" s="43" t="s">
        <v>67</v>
      </c>
      <c r="B118" s="43">
        <f>SUM(B113:B117)</f>
        <v>16.850000000000001</v>
      </c>
      <c r="C118" s="44">
        <f>C108*B118/100</f>
        <v>0</v>
      </c>
      <c r="D118" s="131" t="s">
        <v>53</v>
      </c>
      <c r="E118" s="131"/>
      <c r="F118" s="131"/>
    </row>
    <row r="122" spans="1:6" ht="12.75" customHeight="1">
      <c r="A122" s="16" t="s">
        <v>54</v>
      </c>
      <c r="B122" s="16" t="s">
        <v>2</v>
      </c>
      <c r="C122" s="115"/>
      <c r="D122" s="116"/>
    </row>
    <row r="123" spans="1:6" ht="12.75" customHeight="1">
      <c r="A123" s="128"/>
      <c r="B123" s="18">
        <f>F9</f>
        <v>0</v>
      </c>
      <c r="C123" s="115" t="s">
        <v>73</v>
      </c>
      <c r="D123" s="116"/>
    </row>
    <row r="124" spans="1:6" ht="12.75" customHeight="1">
      <c r="A124" s="129"/>
      <c r="B124" s="18">
        <f>C48</f>
        <v>0</v>
      </c>
      <c r="C124" s="115" t="s">
        <v>102</v>
      </c>
      <c r="D124" s="116"/>
    </row>
    <row r="125" spans="1:6" ht="12.75" customHeight="1">
      <c r="A125" s="129"/>
      <c r="B125" s="18">
        <f>E72</f>
        <v>0</v>
      </c>
      <c r="C125" s="115" t="s">
        <v>110</v>
      </c>
      <c r="D125" s="116"/>
    </row>
    <row r="126" spans="1:6" ht="12.75" customHeight="1">
      <c r="A126" s="129"/>
      <c r="B126" s="18">
        <f>E92</f>
        <v>0</v>
      </c>
      <c r="C126" s="115" t="s">
        <v>111</v>
      </c>
      <c r="D126" s="116"/>
    </row>
    <row r="127" spans="1:6" ht="12.75" customHeight="1">
      <c r="A127" s="129"/>
      <c r="B127" s="18">
        <f>C103</f>
        <v>0</v>
      </c>
      <c r="C127" s="115" t="s">
        <v>112</v>
      </c>
      <c r="D127" s="116"/>
    </row>
    <row r="128" spans="1:6" ht="12.75" customHeight="1">
      <c r="A128" s="129"/>
      <c r="B128" s="18">
        <f>C118</f>
        <v>0</v>
      </c>
      <c r="C128" s="115" t="s">
        <v>113</v>
      </c>
      <c r="D128" s="116"/>
    </row>
    <row r="129" spans="1:4">
      <c r="A129" s="130"/>
      <c r="B129" s="18">
        <f>SUM(B123:B128)</f>
        <v>0</v>
      </c>
      <c r="C129" s="115" t="s">
        <v>68</v>
      </c>
      <c r="D129" s="116"/>
    </row>
    <row r="130" spans="1:4">
      <c r="A130" s="13"/>
    </row>
    <row r="131" spans="1:4" ht="25.5">
      <c r="A131" s="16" t="s">
        <v>55</v>
      </c>
      <c r="B131" s="16" t="s">
        <v>56</v>
      </c>
      <c r="C131" s="25" t="s">
        <v>57</v>
      </c>
    </row>
    <row r="132" spans="1:4">
      <c r="A132" s="78">
        <f>(B129)</f>
        <v>0</v>
      </c>
      <c r="B132" s="16">
        <v>12</v>
      </c>
      <c r="C132" s="38">
        <f>A132*12</f>
        <v>0</v>
      </c>
    </row>
    <row r="133" spans="1:4" ht="12.75" customHeight="1"/>
    <row r="134" spans="1:4" ht="12.75" customHeight="1">
      <c r="A134" s="112" t="s">
        <v>74</v>
      </c>
      <c r="B134" s="113"/>
      <c r="C134" s="113"/>
      <c r="D134" s="114"/>
    </row>
    <row r="135" spans="1:4">
      <c r="A135" s="109" t="s">
        <v>75</v>
      </c>
      <c r="B135" s="110"/>
      <c r="C135" s="110"/>
      <c r="D135" s="111"/>
    </row>
    <row r="138" spans="1:4">
      <c r="C138" s="61"/>
    </row>
  </sheetData>
  <mergeCells count="25">
    <mergeCell ref="A1:G1"/>
    <mergeCell ref="A10:D10"/>
    <mergeCell ref="A3:G3"/>
    <mergeCell ref="B9:E9"/>
    <mergeCell ref="C128:D128"/>
    <mergeCell ref="C127:D127"/>
    <mergeCell ref="A123:A129"/>
    <mergeCell ref="D117:F117"/>
    <mergeCell ref="D118:F118"/>
    <mergeCell ref="C125:D125"/>
    <mergeCell ref="A96:B96"/>
    <mergeCell ref="A94:B94"/>
    <mergeCell ref="A74:E74"/>
    <mergeCell ref="A135:D135"/>
    <mergeCell ref="A134:D134"/>
    <mergeCell ref="C122:D122"/>
    <mergeCell ref="C123:D123"/>
    <mergeCell ref="D112:F112"/>
    <mergeCell ref="C124:D124"/>
    <mergeCell ref="C126:D126"/>
    <mergeCell ref="C129:D129"/>
    <mergeCell ref="D113:F113"/>
    <mergeCell ref="D114:F114"/>
    <mergeCell ref="D115:F115"/>
    <mergeCell ref="D116:F116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2</vt:lpstr>
    </vt:vector>
  </TitlesOfParts>
  <Company>PMI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2018-12-04T15:43:18Z</cp:lastPrinted>
  <dcterms:created xsi:type="dcterms:W3CDTF">2008-05-30T18:30:59Z</dcterms:created>
  <dcterms:modified xsi:type="dcterms:W3CDTF">2019-03-07T13:24:51Z</dcterms:modified>
</cp:coreProperties>
</file>